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rich\Documents\Контрольные работы\"/>
    </mc:Choice>
  </mc:AlternateContent>
  <bookViews>
    <workbookView xWindow="0" yWindow="0" windowWidth="20490" windowHeight="7755" activeTab="11"/>
  </bookViews>
  <sheets>
    <sheet name="Город" sheetId="1" r:id="rId1"/>
    <sheet name="Формулы_1" sheetId="2" r:id="rId2"/>
    <sheet name="Формулы_2" sheetId="3" r:id="rId3"/>
    <sheet name="Функции" sheetId="4" r:id="rId4"/>
    <sheet name="Boolean" sheetId="5" r:id="rId5"/>
    <sheet name="Оплата" sheetId="6" r:id="rId6"/>
    <sheet name="График_1" sheetId="7" r:id="rId7"/>
    <sheet name="График_2" sheetId="8" r:id="rId8"/>
    <sheet name="График_3" sheetId="9" r:id="rId9"/>
    <sheet name="Тругольник" sheetId="10" r:id="rId10"/>
    <sheet name="Student" sheetId="11" r:id="rId11"/>
    <sheet name="Матрица" sheetId="12" r:id="rId12"/>
  </sheets>
  <definedNames>
    <definedName name="M">Матрица!$A$1:$C$3</definedName>
    <definedName name="N">Матрица!$E$1:$G$3</definedName>
    <definedName name="t">Оплата!$G$3</definedName>
    <definedName name="u">Boolean!$A$10</definedName>
    <definedName name="v">Boolean!$B$10</definedName>
    <definedName name="w">Boolean!$C$10</definedName>
    <definedName name="x">Формулы_2!$A$2</definedName>
    <definedName name="y">Формулы_2!$B$2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5" l="1"/>
  <c r="C10" i="5"/>
  <c r="A10" i="5"/>
  <c r="B2" i="5"/>
  <c r="B1" i="5"/>
  <c r="G17" i="12" l="1" a="1"/>
  <c r="G17" i="12" s="1"/>
  <c r="H17" i="12"/>
  <c r="G18" i="12"/>
  <c r="I18" i="12"/>
  <c r="H19" i="12"/>
  <c r="E17" i="12" a="1"/>
  <c r="E17" i="12" s="1"/>
  <c r="A13" i="12" a="1"/>
  <c r="A13" i="12" s="1"/>
  <c r="B13" i="12"/>
  <c r="A14" i="12"/>
  <c r="C14" i="12"/>
  <c r="B15" i="12"/>
  <c r="A9" i="12" a="1"/>
  <c r="A9" i="12" s="1"/>
  <c r="B9" i="12"/>
  <c r="A10" i="12"/>
  <c r="C10" i="12"/>
  <c r="B11" i="12"/>
  <c r="A5" i="12" a="1"/>
  <c r="A5" i="12" s="1"/>
  <c r="H11" i="7"/>
  <c r="H10" i="7"/>
  <c r="H9" i="7"/>
  <c r="H8" i="7"/>
  <c r="H7" i="7"/>
  <c r="H6" i="7"/>
  <c r="H5" i="7"/>
  <c r="H4" i="7"/>
  <c r="H3" i="7"/>
  <c r="H2" i="7"/>
  <c r="E15" i="7"/>
  <c r="E16" i="7"/>
  <c r="E17" i="7"/>
  <c r="E18" i="7"/>
  <c r="E19" i="7"/>
  <c r="E20" i="7"/>
  <c r="E14" i="7"/>
  <c r="E13" i="7"/>
  <c r="E12" i="7"/>
  <c r="E11" i="7"/>
  <c r="E10" i="7"/>
  <c r="E9" i="7"/>
  <c r="E8" i="7"/>
  <c r="E7" i="7"/>
  <c r="E6" i="7"/>
  <c r="E5" i="7"/>
  <c r="E4" i="7"/>
  <c r="E3" i="7"/>
  <c r="E2" i="7"/>
  <c r="B3" i="7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2" i="7"/>
  <c r="D4" i="6"/>
  <c r="D5" i="6"/>
  <c r="D6" i="6"/>
  <c r="D7" i="6"/>
  <c r="D8" i="6"/>
  <c r="D9" i="6"/>
  <c r="D10" i="6"/>
  <c r="D11" i="6"/>
  <c r="D12" i="6"/>
  <c r="D13" i="6"/>
  <c r="D15" i="6" s="1"/>
  <c r="D14" i="6"/>
  <c r="D3" i="6"/>
  <c r="B5" i="6"/>
  <c r="B6" i="6"/>
  <c r="B7" i="6"/>
  <c r="B8" i="6"/>
  <c r="B9" i="6"/>
  <c r="B10" i="6"/>
  <c r="B11" i="6"/>
  <c r="B12" i="6"/>
  <c r="B13" i="6"/>
  <c r="B14" i="6"/>
  <c r="B4" i="6"/>
  <c r="D1" i="5"/>
  <c r="C3" i="4"/>
  <c r="C4" i="4"/>
  <c r="C5" i="4"/>
  <c r="C6" i="4"/>
  <c r="C7" i="4"/>
  <c r="C8" i="4"/>
  <c r="C9" i="4"/>
  <c r="C10" i="4"/>
  <c r="C11" i="4"/>
  <c r="C12" i="4"/>
  <c r="C2" i="4"/>
  <c r="B3" i="4"/>
  <c r="B4" i="4"/>
  <c r="B5" i="4"/>
  <c r="B6" i="4"/>
  <c r="B7" i="4"/>
  <c r="B8" i="4"/>
  <c r="B9" i="4"/>
  <c r="B10" i="4"/>
  <c r="B11" i="4"/>
  <c r="B12" i="4"/>
  <c r="B2" i="4"/>
  <c r="C4" i="3"/>
  <c r="C3" i="3"/>
  <c r="C2" i="3"/>
  <c r="B4" i="2"/>
  <c r="B3" i="2"/>
  <c r="A3" i="2"/>
  <c r="C4" i="1"/>
  <c r="D4" i="1" s="1"/>
  <c r="D3" i="1"/>
  <c r="D2" i="1"/>
  <c r="D1" i="1"/>
  <c r="I19" i="12" l="1"/>
  <c r="G19" i="12"/>
  <c r="H18" i="12"/>
  <c r="I17" i="12"/>
  <c r="C15" i="12"/>
  <c r="A15" i="12"/>
  <c r="B14" i="12"/>
  <c r="C13" i="12"/>
  <c r="C11" i="12"/>
  <c r="A11" i="12"/>
  <c r="B10" i="12"/>
  <c r="C9" i="12"/>
  <c r="B7" i="12"/>
  <c r="C6" i="12"/>
  <c r="A6" i="12"/>
  <c r="B5" i="12"/>
  <c r="C7" i="12"/>
  <c r="A7" i="12"/>
  <c r="B6" i="12"/>
  <c r="C5" i="12"/>
  <c r="D14" i="5"/>
  <c r="D12" i="5"/>
  <c r="D13" i="5"/>
  <c r="D10" i="5"/>
  <c r="D11" i="5"/>
</calcChain>
</file>

<file path=xl/sharedStrings.xml><?xml version="1.0" encoding="utf-8"?>
<sst xmlns="http://schemas.openxmlformats.org/spreadsheetml/2006/main" count="58" uniqueCount="48">
  <si>
    <t>Томск</t>
  </si>
  <si>
    <t>Мой возраст</t>
  </si>
  <si>
    <t>Количество прожитых дней</t>
  </si>
  <si>
    <t>x</t>
  </si>
  <si>
    <t>y</t>
  </si>
  <si>
    <t>f</t>
  </si>
  <si>
    <t>y1</t>
  </si>
  <si>
    <t>y2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</si>
  <si>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</si>
  <si>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</si>
  <si>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</si>
  <si>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</si>
  <si>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</si>
  <si>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</si>
  <si>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</si>
  <si>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</si>
  <si>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</si>
  <si>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</si>
  <si>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</si>
  <si>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</si>
  <si>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 за год:</t>
  </si>
  <si>
    <t>Месяц</t>
  </si>
  <si>
    <t>показания счетчика</t>
  </si>
  <si>
    <t>предыдущий месяц</t>
  </si>
  <si>
    <t>текущий месяц</t>
  </si>
  <si>
    <t>Сумма</t>
  </si>
  <si>
    <t>Тариф</t>
  </si>
  <si>
    <t>Год</t>
  </si>
  <si>
    <t>Приход</t>
  </si>
  <si>
    <t>Расход</t>
  </si>
  <si>
    <t>План</t>
  </si>
  <si>
    <t>Факт</t>
  </si>
  <si>
    <t>Картофель</t>
  </si>
  <si>
    <t>Яблоки</t>
  </si>
  <si>
    <t>Морковь</t>
  </si>
  <si>
    <t>Лук</t>
  </si>
  <si>
    <t>Закладка на хранение овощей и фруктов, в тоннах</t>
  </si>
  <si>
    <t>Город</t>
  </si>
  <si>
    <t>Красноярск</t>
  </si>
  <si>
    <t>Лесосибирск</t>
  </si>
  <si>
    <t>Алматы</t>
  </si>
  <si>
    <t>1 курс</t>
  </si>
  <si>
    <t>2 курс</t>
  </si>
  <si>
    <t>3 курс</t>
  </si>
  <si>
    <t>4 курс</t>
  </si>
  <si>
    <t>5 курс</t>
  </si>
  <si>
    <t>Могоча</t>
  </si>
  <si>
    <t>Вывод: Чем меньше шаг, тем точнее представление графика функции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</si>
</sst>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100"/>
              <a:t>шаг</a:t>
            </a:r>
            <a:r>
              <a:rPr lang="ru-RU" sz="1100" baseline="0"/>
              <a:t> 0</a:t>
            </a:r>
            <a:r>
              <a:rPr lang="en-US" sz="1100" baseline="0"/>
              <a:t>,1</a:t>
            </a:r>
            <a:endParaRPr lang="en-US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График_1!$B$1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График_1!$A$2:$A$47</c:f>
              <c:numCache>
                <c:formatCode>General</c:formatCode>
                <c:ptCount val="46"/>
                <c:pt idx="0">
                  <c:v>1</c:v>
                </c:pt>
                <c:pt idx="1">
                  <c:v>1.2</c:v>
                </c:pt>
                <c:pt idx="2">
                  <c:v>1.4</c:v>
                </c:pt>
                <c:pt idx="3">
                  <c:v>1.6</c:v>
                </c:pt>
                <c:pt idx="4">
                  <c:v>1.8</c:v>
                </c:pt>
                <c:pt idx="5">
                  <c:v>2</c:v>
                </c:pt>
                <c:pt idx="6">
                  <c:v>2.2000000000000002</c:v>
                </c:pt>
                <c:pt idx="7">
                  <c:v>2.4</c:v>
                </c:pt>
                <c:pt idx="8">
                  <c:v>2.6</c:v>
                </c:pt>
                <c:pt idx="9">
                  <c:v>2.8</c:v>
                </c:pt>
                <c:pt idx="10">
                  <c:v>3</c:v>
                </c:pt>
                <c:pt idx="11">
                  <c:v>3.2</c:v>
                </c:pt>
                <c:pt idx="12">
                  <c:v>3.4</c:v>
                </c:pt>
                <c:pt idx="13">
                  <c:v>3.6</c:v>
                </c:pt>
                <c:pt idx="14">
                  <c:v>3.8</c:v>
                </c:pt>
                <c:pt idx="15">
                  <c:v>4</c:v>
                </c:pt>
                <c:pt idx="16">
                  <c:v>4.2</c:v>
                </c:pt>
                <c:pt idx="17">
                  <c:v>4.4000000000000004</c:v>
                </c:pt>
                <c:pt idx="18">
                  <c:v>4.5999999999999996</c:v>
                </c:pt>
                <c:pt idx="19">
                  <c:v>4.8</c:v>
                </c:pt>
                <c:pt idx="20">
                  <c:v>5</c:v>
                </c:pt>
                <c:pt idx="21">
                  <c:v>5.2</c:v>
                </c:pt>
                <c:pt idx="22">
                  <c:v>5.4</c:v>
                </c:pt>
                <c:pt idx="23">
                  <c:v>5.6</c:v>
                </c:pt>
                <c:pt idx="24">
                  <c:v>5.8</c:v>
                </c:pt>
                <c:pt idx="25">
                  <c:v>6</c:v>
                </c:pt>
                <c:pt idx="26">
                  <c:v>6.2</c:v>
                </c:pt>
                <c:pt idx="27">
                  <c:v>6.4</c:v>
                </c:pt>
                <c:pt idx="28">
                  <c:v>6.6</c:v>
                </c:pt>
                <c:pt idx="29">
                  <c:v>6.8</c:v>
                </c:pt>
                <c:pt idx="30">
                  <c:v>7</c:v>
                </c:pt>
                <c:pt idx="31">
                  <c:v>7.2</c:v>
                </c:pt>
                <c:pt idx="32">
                  <c:v>7.4</c:v>
                </c:pt>
                <c:pt idx="33">
                  <c:v>7.6</c:v>
                </c:pt>
                <c:pt idx="34">
                  <c:v>7.8</c:v>
                </c:pt>
                <c:pt idx="35">
                  <c:v>8</c:v>
                </c:pt>
                <c:pt idx="36">
                  <c:v>8.1999999999999993</c:v>
                </c:pt>
                <c:pt idx="37">
                  <c:v>8.4</c:v>
                </c:pt>
                <c:pt idx="38">
                  <c:v>8.6</c:v>
                </c:pt>
                <c:pt idx="39">
                  <c:v>8.8000000000000007</c:v>
                </c:pt>
                <c:pt idx="40">
                  <c:v>9</c:v>
                </c:pt>
                <c:pt idx="41">
                  <c:v>9.1999999999999993</c:v>
                </c:pt>
                <c:pt idx="42">
                  <c:v>9.4</c:v>
                </c:pt>
                <c:pt idx="43">
                  <c:v>9.6</c:v>
                </c:pt>
                <c:pt idx="44">
                  <c:v>9.8000000000000007</c:v>
                </c:pt>
                <c:pt idx="45">
                  <c:v>10</c:v>
                </c:pt>
              </c:numCache>
            </c:numRef>
          </c:xVal>
          <c:yVal>
            <c:numRef>
              <c:f>График_1!$B$2:$B$47</c:f>
              <c:numCache>
                <c:formatCode>General</c:formatCode>
                <c:ptCount val="46"/>
                <c:pt idx="0">
                  <c:v>0.30955987565311222</c:v>
                </c:pt>
                <c:pt idx="1">
                  <c:v>0.28072477796926792</c:v>
                </c:pt>
                <c:pt idx="2">
                  <c:v>0.24300891153223017</c:v>
                </c:pt>
                <c:pt idx="3">
                  <c:v>0.20181042993345175</c:v>
                </c:pt>
                <c:pt idx="4">
                  <c:v>0.16097593068139163</c:v>
                </c:pt>
                <c:pt idx="5">
                  <c:v>0.12306002480577674</c:v>
                </c:pt>
                <c:pt idx="6">
                  <c:v>8.9583955067799481E-2</c:v>
                </c:pt>
                <c:pt idx="7">
                  <c:v>6.1276637261957319E-2</c:v>
                </c:pt>
                <c:pt idx="8">
                  <c:v>3.8288131459577927E-2</c:v>
                </c:pt>
                <c:pt idx="9">
                  <c:v>2.0370650389686513E-2</c:v>
                </c:pt>
                <c:pt idx="10">
                  <c:v>7.0259514893501202E-3</c:v>
                </c:pt>
                <c:pt idx="11">
                  <c:v>-2.3794587414574246E-3</c:v>
                </c:pt>
                <c:pt idx="12">
                  <c:v>-8.5282421839006691E-3</c:v>
                </c:pt>
                <c:pt idx="13">
                  <c:v>-1.2091305769841415E-2</c:v>
                </c:pt>
                <c:pt idx="14">
                  <c:v>-1.3687733286674218E-2</c:v>
                </c:pt>
                <c:pt idx="15">
                  <c:v>-1.3861321214152955E-2</c:v>
                </c:pt>
                <c:pt idx="16">
                  <c:v>-1.3069781450095153E-2</c:v>
                </c:pt>
                <c:pt idx="17">
                  <c:v>-1.1683142113606434E-2</c:v>
                </c:pt>
                <c:pt idx="18">
                  <c:v>-9.9884187494436796E-3</c:v>
                </c:pt>
                <c:pt idx="19">
                  <c:v>-8.1981827499049524E-3</c:v>
                </c:pt>
                <c:pt idx="20">
                  <c:v>-6.4611809388167019E-3</c:v>
                </c:pt>
                <c:pt idx="21">
                  <c:v>-4.8736345211012532E-3</c:v>
                </c:pt>
                <c:pt idx="22">
                  <c:v>-3.490253357623214E-3</c:v>
                </c:pt>
                <c:pt idx="23">
                  <c:v>-2.3343379956142283E-3</c:v>
                </c:pt>
                <c:pt idx="24">
                  <c:v>-1.4066085329960672E-3</c:v>
                </c:pt>
                <c:pt idx="25">
                  <c:v>-6.926017743549024E-4</c:v>
                </c:pt>
                <c:pt idx="26">
                  <c:v>-1.6862417962934428E-4</c:v>
                </c:pt>
                <c:pt idx="27">
                  <c:v>1.9365317900197645E-4</c:v>
                </c:pt>
                <c:pt idx="28">
                  <c:v>4.2381091329768888E-4</c:v>
                </c:pt>
                <c:pt idx="29">
                  <c:v>5.5033117071649448E-4</c:v>
                </c:pt>
                <c:pt idx="30">
                  <c:v>5.9909423098266561E-4</c:v>
                </c:pt>
                <c:pt idx="31">
                  <c:v>5.9254116371441218E-4</c:v>
                </c:pt>
                <c:pt idx="32">
                  <c:v>5.4933780501435715E-4</c:v>
                </c:pt>
                <c:pt idx="33">
                  <c:v>4.8439678732352322E-4</c:v>
                </c:pt>
                <c:pt idx="34">
                  <c:v>4.0913813662746978E-4</c:v>
                </c:pt>
                <c:pt idx="35">
                  <c:v>3.3189271734930108E-4</c:v>
                </c:pt>
                <c:pt idx="36">
                  <c:v>2.5837500577398066E-4</c:v>
                </c:pt>
                <c:pt idx="37">
                  <c:v>1.9217136970797706E-4</c:v>
                </c:pt>
                <c:pt idx="38">
                  <c:v>1.3520676057128048E-4</c:v>
                </c:pt>
                <c:pt idx="39">
                  <c:v>8.8166367160789235E-5</c:v>
                </c:pt>
                <c:pt idx="40">
                  <c:v>5.0859461524184323E-5</c:v>
                </c:pt>
                <c:pt idx="41">
                  <c:v>2.2520663596210156E-5</c:v>
                </c:pt>
                <c:pt idx="42">
                  <c:v>2.0495239193970226E-6</c:v>
                </c:pt>
                <c:pt idx="43">
                  <c:v>-1.1806932628749925E-5</c:v>
                </c:pt>
                <c:pt idx="44">
                  <c:v>-2.0321853875530935E-5</c:v>
                </c:pt>
                <c:pt idx="45">
                  <c:v>-2.469852022368637E-5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1324904"/>
        <c:axId val="401326472"/>
      </c:scatterChart>
      <c:valAx>
        <c:axId val="401324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01326472"/>
        <c:crosses val="autoZero"/>
        <c:crossBetween val="midCat"/>
        <c:majorUnit val="1"/>
      </c:valAx>
      <c:valAx>
        <c:axId val="401326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01324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100"/>
              <a:t>шаг</a:t>
            </a:r>
            <a:r>
              <a:rPr lang="ru-RU" sz="1100" baseline="0"/>
              <a:t> 0</a:t>
            </a:r>
            <a:r>
              <a:rPr lang="en-US" sz="1100" baseline="0"/>
              <a:t>,5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График_1!$E$1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График_1!$D$2:$D$20</c:f>
              <c:numCache>
                <c:formatCode>General</c:formatCode>
                <c:ptCount val="19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  <c:pt idx="9">
                  <c:v>5.5</c:v>
                </c:pt>
                <c:pt idx="10">
                  <c:v>6</c:v>
                </c:pt>
                <c:pt idx="11">
                  <c:v>6.5</c:v>
                </c:pt>
                <c:pt idx="12">
                  <c:v>7</c:v>
                </c:pt>
                <c:pt idx="13">
                  <c:v>7.5</c:v>
                </c:pt>
                <c:pt idx="14">
                  <c:v>8</c:v>
                </c:pt>
                <c:pt idx="15">
                  <c:v>8.5</c:v>
                </c:pt>
                <c:pt idx="16">
                  <c:v>9</c:v>
                </c:pt>
                <c:pt idx="17">
                  <c:v>9.5</c:v>
                </c:pt>
                <c:pt idx="18">
                  <c:v>10</c:v>
                </c:pt>
              </c:numCache>
            </c:numRef>
          </c:xVal>
          <c:yVal>
            <c:numRef>
              <c:f>График_1!$E$2:$E$20</c:f>
              <c:numCache>
                <c:formatCode>General</c:formatCode>
                <c:ptCount val="19"/>
                <c:pt idx="0">
                  <c:v>0.30955987565311222</c:v>
                </c:pt>
                <c:pt idx="1">
                  <c:v>0.22257121610821853</c:v>
                </c:pt>
                <c:pt idx="2">
                  <c:v>0.12306002480577674</c:v>
                </c:pt>
                <c:pt idx="3">
                  <c:v>4.9125585125215039E-2</c:v>
                </c:pt>
                <c:pt idx="4">
                  <c:v>7.0259514893501202E-3</c:v>
                </c:pt>
                <c:pt idx="5">
                  <c:v>-1.0592735624661903E-2</c:v>
                </c:pt>
                <c:pt idx="6">
                  <c:v>-1.3861321214152955E-2</c:v>
                </c:pt>
                <c:pt idx="7">
                  <c:v>-1.0859378693169157E-2</c:v>
                </c:pt>
                <c:pt idx="8">
                  <c:v>-6.4611809388167019E-3</c:v>
                </c:pt>
                <c:pt idx="9">
                  <c:v>-2.8833820512257167E-3</c:v>
                </c:pt>
                <c:pt idx="10">
                  <c:v>-6.926017743549024E-4</c:v>
                </c:pt>
                <c:pt idx="11">
                  <c:v>3.2341982128409035E-4</c:v>
                </c:pt>
                <c:pt idx="12">
                  <c:v>5.9909423098266561E-4</c:v>
                </c:pt>
                <c:pt idx="13">
                  <c:v>5.1879312635313903E-4</c:v>
                </c:pt>
                <c:pt idx="14">
                  <c:v>3.3189271734930108E-4</c:v>
                </c:pt>
                <c:pt idx="15">
                  <c:v>1.6246687048152012E-4</c:v>
                </c:pt>
                <c:pt idx="16">
                  <c:v>5.0859461524184323E-5</c:v>
                </c:pt>
                <c:pt idx="17">
                  <c:v>-5.6251988846774456E-6</c:v>
                </c:pt>
                <c:pt idx="18">
                  <c:v>-2.469852022368637E-5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1321768"/>
        <c:axId val="401326864"/>
      </c:scatterChart>
      <c:valAx>
        <c:axId val="401321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01326864"/>
        <c:crosses val="autoZero"/>
        <c:crossBetween val="midCat"/>
        <c:majorUnit val="1"/>
      </c:valAx>
      <c:valAx>
        <c:axId val="40132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01321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100"/>
              <a:t>шаг</a:t>
            </a:r>
            <a:r>
              <a:rPr lang="ru-RU" sz="1100" baseline="0"/>
              <a:t> </a:t>
            </a:r>
            <a:r>
              <a:rPr lang="en-US" sz="1100" baseline="0"/>
              <a:t>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График_1!$H$1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График_1!$G$2:$G$11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График_1!$H$2:$H$11</c:f>
              <c:numCache>
                <c:formatCode>General</c:formatCode>
                <c:ptCount val="10"/>
                <c:pt idx="0">
                  <c:v>0.30955987565311222</c:v>
                </c:pt>
                <c:pt idx="1">
                  <c:v>0.12306002480577674</c:v>
                </c:pt>
                <c:pt idx="2">
                  <c:v>7.0259514893501202E-3</c:v>
                </c:pt>
                <c:pt idx="3">
                  <c:v>-1.3861321214152955E-2</c:v>
                </c:pt>
                <c:pt idx="4">
                  <c:v>-6.4611809388167019E-3</c:v>
                </c:pt>
                <c:pt idx="5">
                  <c:v>-6.926017743549024E-4</c:v>
                </c:pt>
                <c:pt idx="6">
                  <c:v>5.9909423098266561E-4</c:v>
                </c:pt>
                <c:pt idx="7">
                  <c:v>3.3189271734930108E-4</c:v>
                </c:pt>
                <c:pt idx="8">
                  <c:v>5.0859461524184323E-5</c:v>
                </c:pt>
                <c:pt idx="9">
                  <c:v>-2.469852022368637E-5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774824"/>
        <c:axId val="399776392"/>
      </c:scatterChart>
      <c:valAx>
        <c:axId val="399774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99776392"/>
        <c:crosses val="autoZero"/>
        <c:crossBetween val="midCat"/>
        <c:majorUnit val="1"/>
      </c:valAx>
      <c:valAx>
        <c:axId val="399776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99774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100"/>
              <a:t>Расход</a:t>
            </a:r>
          </a:p>
        </c:rich>
      </c:tx>
      <c:layout>
        <c:manualLayout>
          <c:xMode val="edge"/>
          <c:yMode val="edge"/>
          <c:x val="0.36009202719143546"/>
          <c:y val="5.11591113823483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График_2!$A$2:$A$5</c:f>
              <c:strCache>
                <c:ptCount val="4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shade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6">
                  <a:shade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tint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6">
                  <a:tint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График_2!$A$2:$A$5</c:f>
              <c:numCache>
                <c:formatCode>General</c:formatCode>
                <c:ptCount val="4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</c:numCache>
            </c:numRef>
          </c:cat>
          <c:val>
            <c:numRef>
              <c:f>График_2!$C$2:$C$5</c:f>
              <c:numCache>
                <c:formatCode>General</c:formatCode>
                <c:ptCount val="4"/>
                <c:pt idx="0">
                  <c:v>150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189851076703963"/>
          <c:y val="0.3430998896755777"/>
          <c:w val="0.13979121322879587"/>
          <c:h val="0.431658023495929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100"/>
              <a:t>Закладка на хранение овощей и фруктов, в тоннах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График_3!$C$2</c:f>
              <c:strCache>
                <c:ptCount val="1"/>
                <c:pt idx="0">
                  <c:v>План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График_3!$B$3:$B$6</c:f>
              <c:strCache>
                <c:ptCount val="4"/>
                <c:pt idx="0">
                  <c:v>Картофель</c:v>
                </c:pt>
                <c:pt idx="1">
                  <c:v>Яблоки</c:v>
                </c:pt>
                <c:pt idx="2">
                  <c:v>Морковь</c:v>
                </c:pt>
                <c:pt idx="3">
                  <c:v>Лук</c:v>
                </c:pt>
              </c:strCache>
            </c:strRef>
          </c:cat>
          <c:val>
            <c:numRef>
              <c:f>График_3!$C$3:$C$6</c:f>
              <c:numCache>
                <c:formatCode>General</c:formatCode>
                <c:ptCount val="4"/>
                <c:pt idx="0">
                  <c:v>875</c:v>
                </c:pt>
                <c:pt idx="1">
                  <c:v>50</c:v>
                </c:pt>
                <c:pt idx="2">
                  <c:v>234</c:v>
                </c:pt>
                <c:pt idx="3">
                  <c:v>230</c:v>
                </c:pt>
              </c:numCache>
            </c:numRef>
          </c:val>
        </c:ser>
        <c:ser>
          <c:idx val="1"/>
          <c:order val="1"/>
          <c:tx>
            <c:strRef>
              <c:f>График_3!$D$2</c:f>
              <c:strCache>
                <c:ptCount val="1"/>
                <c:pt idx="0">
                  <c:v>Факт</c:v>
                </c:pt>
              </c:strCache>
            </c:strRef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График_3!$B$3:$B$6</c:f>
              <c:strCache>
                <c:ptCount val="4"/>
                <c:pt idx="0">
                  <c:v>Картофель</c:v>
                </c:pt>
                <c:pt idx="1">
                  <c:v>Яблоки</c:v>
                </c:pt>
                <c:pt idx="2">
                  <c:v>Морковь</c:v>
                </c:pt>
                <c:pt idx="3">
                  <c:v>Лук</c:v>
                </c:pt>
              </c:strCache>
            </c:strRef>
          </c:cat>
          <c:val>
            <c:numRef>
              <c:f>График_3!$D$3:$D$6</c:f>
              <c:numCache>
                <c:formatCode>General</c:formatCode>
                <c:ptCount val="4"/>
                <c:pt idx="0">
                  <c:v>488</c:v>
                </c:pt>
                <c:pt idx="1">
                  <c:v>28</c:v>
                </c:pt>
                <c:pt idx="2">
                  <c:v>79</c:v>
                </c:pt>
                <c:pt idx="3">
                  <c:v>187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9"/>
        <c:overlap val="-27"/>
        <c:axId val="399773648"/>
        <c:axId val="399776784"/>
      </c:barChart>
      <c:catAx>
        <c:axId val="39977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99776784"/>
        <c:crosses val="autoZero"/>
        <c:auto val="1"/>
        <c:lblAlgn val="ctr"/>
        <c:lblOffset val="100"/>
        <c:noMultiLvlLbl val="0"/>
      </c:catAx>
      <c:valAx>
        <c:axId val="39977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99773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630385494595223"/>
          <c:y val="7.1197374717847914E-2"/>
          <c:w val="0.76799424072103184"/>
          <c:h val="0.6931826347717378"/>
        </c:manualLayout>
      </c:layout>
      <c:scatterChart>
        <c:scatterStyle val="lineMarker"/>
        <c:varyColors val="0"/>
        <c:ser>
          <c:idx val="0"/>
          <c:order val="0"/>
          <c:tx>
            <c:strRef>
              <c:f>Тругольник!$B$1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Тругольник!$A$2:$A$5</c:f>
              <c:numCache>
                <c:formatCode>General</c:formatCode>
                <c:ptCount val="4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1</c:v>
                </c:pt>
              </c:numCache>
            </c:numRef>
          </c:xVal>
          <c:yVal>
            <c:numRef>
              <c:f>Тругольник!$B$2:$B$5</c:f>
              <c:numCache>
                <c:formatCode>General</c:formatCode>
                <c:ptCount val="4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772080"/>
        <c:axId val="399772472"/>
      </c:scatterChart>
      <c:valAx>
        <c:axId val="399772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  <a:endParaRPr lang="ru-RU"/>
              </a:p>
            </c:rich>
          </c:tx>
          <c:layout>
            <c:manualLayout>
              <c:xMode val="edge"/>
              <c:yMode val="edge"/>
              <c:x val="0.53861256850441064"/>
              <c:y val="0.869223112798148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99772472"/>
        <c:crosses val="autoZero"/>
        <c:crossBetween val="midCat"/>
        <c:majorUnit val="1"/>
      </c:valAx>
      <c:valAx>
        <c:axId val="399772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  <a:endParaRPr lang="ru-RU"/>
              </a:p>
            </c:rich>
          </c:tx>
          <c:layout>
            <c:manualLayout>
              <c:xMode val="edge"/>
              <c:yMode val="edge"/>
              <c:x val="4.9474325551969855E-3"/>
              <c:y val="0.4031448140331707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997720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100" b="0" i="0" u="none" strike="noStrike" baseline="0"/>
              <a:t>Распределение студентов по курсам в городе Красноярск</a:t>
            </a:r>
            <a:endParaRPr lang="ru-RU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Student!$A$2</c:f>
              <c:strCache>
                <c:ptCount val="1"/>
                <c:pt idx="0">
                  <c:v>Красноярск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Student!$B$1:$F$1</c:f>
              <c:strCache>
                <c:ptCount val="5"/>
                <c:pt idx="0">
                  <c:v>1 курс</c:v>
                </c:pt>
                <c:pt idx="1">
                  <c:v>2 курс</c:v>
                </c:pt>
                <c:pt idx="2">
                  <c:v>3 курс</c:v>
                </c:pt>
                <c:pt idx="3">
                  <c:v>4 курс</c:v>
                </c:pt>
                <c:pt idx="4">
                  <c:v>5 курс</c:v>
                </c:pt>
              </c:strCache>
            </c:strRef>
          </c:cat>
          <c:val>
            <c:numRef>
              <c:f>Student!$B$2:$F$2</c:f>
              <c:numCache>
                <c:formatCode>General</c:formatCode>
                <c:ptCount val="5"/>
                <c:pt idx="0">
                  <c:v>30</c:v>
                </c:pt>
                <c:pt idx="1">
                  <c:v>10</c:v>
                </c:pt>
                <c:pt idx="2">
                  <c:v>12</c:v>
                </c:pt>
                <c:pt idx="3">
                  <c:v>11</c:v>
                </c:pt>
                <c:pt idx="4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99772864"/>
        <c:axId val="399773256"/>
        <c:axId val="0"/>
      </c:bar3DChart>
      <c:catAx>
        <c:axId val="39977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99773256"/>
        <c:crosses val="autoZero"/>
        <c:auto val="1"/>
        <c:lblAlgn val="ctr"/>
        <c:lblOffset val="100"/>
        <c:noMultiLvlLbl val="0"/>
      </c:catAx>
      <c:valAx>
        <c:axId val="399773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9977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100" b="0" i="0" u="none" strike="noStrike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Количество студентов третьего курса в городах Красноярск, Лесосибирск и Томск</a:t>
            </a:r>
            <a:endParaRPr lang="ru-RU" sz="11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20"/>
          <c:dPt>
            <c:idx val="0"/>
            <c:bubble3D val="0"/>
            <c:spPr>
              <a:solidFill>
                <a:schemeClr val="accent2">
                  <a:shade val="6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2">
                  <a:tint val="6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(Student!$A$2,Student!$A$3,Student!$A$5)</c:f>
              <c:strCache>
                <c:ptCount val="3"/>
                <c:pt idx="0">
                  <c:v>Красноярск</c:v>
                </c:pt>
                <c:pt idx="1">
                  <c:v>Лесосибирск</c:v>
                </c:pt>
                <c:pt idx="2">
                  <c:v>Томск</c:v>
                </c:pt>
              </c:strCache>
            </c:strRef>
          </c:cat>
          <c:val>
            <c:numRef>
              <c:f>(Student!$D$2,Student!$D$3,Student!$D$5)</c:f>
              <c:numCache>
                <c:formatCode>General</c:formatCode>
                <c:ptCount val="3"/>
                <c:pt idx="0">
                  <c:v>12</c:v>
                </c:pt>
                <c:pt idx="1">
                  <c:v>10</c:v>
                </c:pt>
                <c:pt idx="2">
                  <c:v>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1959</xdr:colOff>
      <xdr:row>20</xdr:row>
      <xdr:rowOff>98612</xdr:rowOff>
    </xdr:from>
    <xdr:to>
      <xdr:col>8</xdr:col>
      <xdr:colOff>392206</xdr:colOff>
      <xdr:row>32</xdr:row>
      <xdr:rowOff>22412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414618</xdr:colOff>
      <xdr:row>25</xdr:row>
      <xdr:rowOff>22412</xdr:rowOff>
    </xdr:from>
    <xdr:to>
      <xdr:col>11</xdr:col>
      <xdr:colOff>199747</xdr:colOff>
      <xdr:row>36</xdr:row>
      <xdr:rowOff>136712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168089</xdr:colOff>
      <xdr:row>29</xdr:row>
      <xdr:rowOff>134470</xdr:rowOff>
    </xdr:from>
    <xdr:to>
      <xdr:col>13</xdr:col>
      <xdr:colOff>558336</xdr:colOff>
      <xdr:row>41</xdr:row>
      <xdr:rowOff>58270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157162</xdr:colOff>
      <xdr:row>0</xdr:row>
      <xdr:rowOff>0</xdr:rowOff>
    </xdr:from>
    <xdr:to>
      <xdr:col>8</xdr:col>
      <xdr:colOff>209550</xdr:colOff>
      <xdr:row>10</xdr:row>
      <xdr:rowOff>80961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</xdr:colOff>
      <xdr:row>6</xdr:row>
      <xdr:rowOff>85725</xdr:rowOff>
    </xdr:from>
    <xdr:to>
      <xdr:col>5</xdr:col>
      <xdr:colOff>571500</xdr:colOff>
      <xdr:row>17</xdr:row>
      <xdr:rowOff>166687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223837</xdr:colOff>
      <xdr:row>0</xdr:row>
      <xdr:rowOff>0</xdr:rowOff>
    </xdr:from>
    <xdr:to>
      <xdr:col>6</xdr:col>
      <xdr:colOff>352425</xdr:colOff>
      <xdr:row>10</xdr:row>
      <xdr:rowOff>57151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6</xdr:row>
      <xdr:rowOff>9524</xdr:rowOff>
    </xdr:from>
    <xdr:to>
      <xdr:col>6</xdr:col>
      <xdr:colOff>266700</xdr:colOff>
      <xdr:row>18</xdr:row>
      <xdr:rowOff>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95250</xdr:colOff>
      <xdr:row>8</xdr:row>
      <xdr:rowOff>123824</xdr:rowOff>
    </xdr:from>
    <xdr:to>
      <xdr:col>8</xdr:col>
      <xdr:colOff>28575</xdr:colOff>
      <xdr:row>20</xdr:row>
      <xdr:rowOff>119061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activeCell="E7" sqref="E7"/>
    </sheetView>
  </sheetViews>
  <sheetFormatPr defaultRowHeight="15" x14ac:dyDescent="0.25"/>
  <cols>
    <col min="1" max="1" width="20.7109375" customWidth="1"/>
    <col min="2" max="4" width="10.140625" bestFit="1" customWidth="1"/>
  </cols>
  <sheetData>
    <row r="1" spans="1:4" x14ac:dyDescent="0.25">
      <c r="A1" t="s">
        <v>0</v>
      </c>
      <c r="B1">
        <v>1604</v>
      </c>
      <c r="C1">
        <v>2022</v>
      </c>
      <c r="D1">
        <f>C1-B1</f>
        <v>418</v>
      </c>
    </row>
    <row r="2" spans="1:4" ht="30" customHeight="1" x14ac:dyDescent="0.25">
      <c r="A2" t="s">
        <v>46</v>
      </c>
      <c r="B2">
        <v>1910</v>
      </c>
      <c r="C2">
        <v>2022</v>
      </c>
      <c r="D2">
        <f>C2-B2</f>
        <v>112</v>
      </c>
    </row>
    <row r="3" spans="1:4" x14ac:dyDescent="0.25">
      <c r="A3" t="s">
        <v>1</v>
      </c>
      <c r="B3">
        <v>1989</v>
      </c>
      <c r="C3">
        <v>2022</v>
      </c>
      <c r="D3">
        <f>C3-B3</f>
        <v>33</v>
      </c>
    </row>
    <row r="4" spans="1:4" x14ac:dyDescent="0.25">
      <c r="A4" t="s">
        <v>2</v>
      </c>
      <c r="B4" s="1">
        <v>32870</v>
      </c>
      <c r="C4" s="1">
        <f ca="1">TODAY()</f>
        <v>44866</v>
      </c>
      <c r="D4" s="11">
        <f ca="1">C4-B4</f>
        <v>11996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I8" sqref="I8"/>
    </sheetView>
  </sheetViews>
  <sheetFormatPr defaultRowHeight="15" x14ac:dyDescent="0.25"/>
  <sheetData>
    <row r="1" spans="1:2" x14ac:dyDescent="0.25">
      <c r="A1" s="9" t="s">
        <v>3</v>
      </c>
      <c r="B1" s="9" t="s">
        <v>4</v>
      </c>
    </row>
    <row r="2" spans="1:2" x14ac:dyDescent="0.25">
      <c r="A2" s="9">
        <v>1</v>
      </c>
      <c r="B2" s="9">
        <v>2</v>
      </c>
    </row>
    <row r="3" spans="1:2" x14ac:dyDescent="0.25">
      <c r="A3" s="9">
        <v>5</v>
      </c>
      <c r="B3" s="9">
        <v>5</v>
      </c>
    </row>
    <row r="4" spans="1:2" x14ac:dyDescent="0.25">
      <c r="A4" s="9">
        <v>7</v>
      </c>
      <c r="B4" s="9">
        <v>1</v>
      </c>
    </row>
    <row r="5" spans="1:2" x14ac:dyDescent="0.25">
      <c r="A5" s="10">
        <v>1</v>
      </c>
      <c r="B5" s="10">
        <v>2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4" workbookViewId="0">
      <selection activeCell="J14" sqref="J14"/>
    </sheetView>
  </sheetViews>
  <sheetFormatPr defaultRowHeight="15" x14ac:dyDescent="0.25"/>
  <cols>
    <col min="1" max="1" width="14" customWidth="1"/>
    <col min="2" max="6" width="9.140625" style="3"/>
  </cols>
  <sheetData>
    <row r="1" spans="1:6" x14ac:dyDescent="0.25">
      <c r="A1" s="5" t="s">
        <v>37</v>
      </c>
      <c r="B1" s="9" t="s">
        <v>41</v>
      </c>
      <c r="C1" s="9" t="s">
        <v>42</v>
      </c>
      <c r="D1" s="9" t="s">
        <v>43</v>
      </c>
      <c r="E1" s="9" t="s">
        <v>44</v>
      </c>
      <c r="F1" s="9" t="s">
        <v>45</v>
      </c>
    </row>
    <row r="2" spans="1:6" x14ac:dyDescent="0.25">
      <c r="A2" s="5" t="s">
        <v>38</v>
      </c>
      <c r="B2" s="9">
        <v>30</v>
      </c>
      <c r="C2" s="9">
        <v>10</v>
      </c>
      <c r="D2" s="9">
        <v>12</v>
      </c>
      <c r="E2" s="9">
        <v>11</v>
      </c>
      <c r="F2" s="9">
        <v>5</v>
      </c>
    </row>
    <row r="3" spans="1:6" x14ac:dyDescent="0.25">
      <c r="A3" s="5" t="s">
        <v>39</v>
      </c>
      <c r="B3" s="9">
        <v>12</v>
      </c>
      <c r="C3" s="9">
        <v>20</v>
      </c>
      <c r="D3" s="9">
        <v>10</v>
      </c>
      <c r="E3" s="9">
        <v>5</v>
      </c>
      <c r="F3" s="9">
        <v>4</v>
      </c>
    </row>
    <row r="4" spans="1:6" x14ac:dyDescent="0.25">
      <c r="A4" s="5" t="s">
        <v>40</v>
      </c>
      <c r="B4" s="9">
        <v>15</v>
      </c>
      <c r="C4" s="9">
        <v>10</v>
      </c>
      <c r="D4" s="9">
        <v>14</v>
      </c>
      <c r="E4" s="9">
        <v>4</v>
      </c>
      <c r="F4" s="9">
        <v>7</v>
      </c>
    </row>
    <row r="5" spans="1:6" x14ac:dyDescent="0.25">
      <c r="A5" s="5" t="s">
        <v>0</v>
      </c>
      <c r="B5" s="9">
        <v>40</v>
      </c>
      <c r="C5" s="9">
        <v>30</v>
      </c>
      <c r="D5" s="9">
        <v>32</v>
      </c>
      <c r="E5" s="9">
        <v>24</v>
      </c>
      <c r="F5" s="9">
        <v>12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tabSelected="1" workbookViewId="0">
      <selection activeCell="K5" sqref="K5"/>
    </sheetView>
  </sheetViews>
  <sheetFormatPr defaultRowHeight="15" x14ac:dyDescent="0.25"/>
  <cols>
    <col min="1" max="8" width="8.28515625" style="3" customWidth="1"/>
    <col min="9" max="10" width="8.28515625" customWidth="1"/>
  </cols>
  <sheetData>
    <row r="1" spans="1:7" x14ac:dyDescent="0.25">
      <c r="A1" s="9">
        <v>1</v>
      </c>
      <c r="B1" s="9">
        <v>4</v>
      </c>
      <c r="C1" s="9">
        <v>-2</v>
      </c>
      <c r="E1" s="9">
        <v>-1</v>
      </c>
      <c r="F1" s="9">
        <v>0</v>
      </c>
      <c r="G1" s="9">
        <v>4</v>
      </c>
    </row>
    <row r="2" spans="1:7" x14ac:dyDescent="0.25">
      <c r="A2" s="9">
        <v>0</v>
      </c>
      <c r="B2" s="9">
        <v>3</v>
      </c>
      <c r="C2" s="9">
        <v>-1</v>
      </c>
      <c r="E2" s="9">
        <v>2</v>
      </c>
      <c r="F2" s="9">
        <v>-3</v>
      </c>
      <c r="G2" s="9">
        <v>5</v>
      </c>
    </row>
    <row r="3" spans="1:7" x14ac:dyDescent="0.25">
      <c r="A3" s="9">
        <v>-2</v>
      </c>
      <c r="B3" s="9">
        <v>3</v>
      </c>
      <c r="C3" s="9">
        <v>1</v>
      </c>
      <c r="E3" s="9">
        <v>1</v>
      </c>
      <c r="F3" s="9">
        <v>-2</v>
      </c>
      <c r="G3" s="9">
        <v>2</v>
      </c>
    </row>
    <row r="5" spans="1:7" x14ac:dyDescent="0.25">
      <c r="A5" s="9">
        <f t="array" ref="A5:C7">A1:C3+E1:G3</f>
        <v>0</v>
      </c>
      <c r="B5" s="9">
        <v>4</v>
      </c>
      <c r="C5" s="9">
        <v>2</v>
      </c>
    </row>
    <row r="6" spans="1:7" x14ac:dyDescent="0.25">
      <c r="A6" s="9">
        <v>2</v>
      </c>
      <c r="B6" s="9">
        <v>0</v>
      </c>
      <c r="C6" s="9">
        <v>4</v>
      </c>
    </row>
    <row r="7" spans="1:7" x14ac:dyDescent="0.25">
      <c r="A7" s="9">
        <v>-1</v>
      </c>
      <c r="B7" s="9">
        <v>1</v>
      </c>
      <c r="C7" s="9">
        <v>3</v>
      </c>
    </row>
    <row r="9" spans="1:7" x14ac:dyDescent="0.25">
      <c r="A9" s="9">
        <f t="array" ref="A9:C11">M+N</f>
        <v>0</v>
      </c>
      <c r="B9" s="9">
        <v>4</v>
      </c>
      <c r="C9" s="9">
        <v>2</v>
      </c>
    </row>
    <row r="10" spans="1:7" x14ac:dyDescent="0.25">
      <c r="A10" s="9">
        <v>2</v>
      </c>
      <c r="B10" s="9">
        <v>0</v>
      </c>
      <c r="C10" s="9">
        <v>4</v>
      </c>
    </row>
    <row r="11" spans="1:7" x14ac:dyDescent="0.25">
      <c r="A11" s="9">
        <v>-1</v>
      </c>
      <c r="B11" s="9">
        <v>1</v>
      </c>
      <c r="C11" s="9">
        <v>3</v>
      </c>
    </row>
    <row r="13" spans="1:7" x14ac:dyDescent="0.25">
      <c r="A13" s="3">
        <f t="array" ref="A13:C15">2*M-N</f>
        <v>3</v>
      </c>
      <c r="B13" s="3">
        <v>8</v>
      </c>
      <c r="C13" s="3">
        <v>-8</v>
      </c>
    </row>
    <row r="14" spans="1:7" x14ac:dyDescent="0.25">
      <c r="A14" s="3">
        <v>-2</v>
      </c>
      <c r="B14" s="3">
        <v>9</v>
      </c>
      <c r="C14" s="3">
        <v>-7</v>
      </c>
    </row>
    <row r="15" spans="1:7" x14ac:dyDescent="0.25">
      <c r="A15" s="3">
        <v>-5</v>
      </c>
      <c r="B15" s="3">
        <v>8</v>
      </c>
      <c r="C15" s="3">
        <v>0</v>
      </c>
    </row>
    <row r="17" spans="1:9" x14ac:dyDescent="0.25">
      <c r="E17" s="3">
        <f t="array" ref="E17">MDETERM(A18:C20)</f>
        <v>-112234.99999999994</v>
      </c>
      <c r="G17" s="9">
        <f t="array" ref="G17:I19">MINVERSE(A18:C20)</f>
        <v>-7.5600302935804373E-2</v>
      </c>
      <c r="H17" s="9">
        <v>-6.5113378179712258E-2</v>
      </c>
      <c r="I17" s="5">
        <v>1.8657281596649894E-2</v>
      </c>
    </row>
    <row r="18" spans="1:9" x14ac:dyDescent="0.25">
      <c r="A18" s="9">
        <v>-71</v>
      </c>
      <c r="B18" s="9">
        <v>78</v>
      </c>
      <c r="C18" s="9">
        <v>24</v>
      </c>
      <c r="G18" s="9">
        <v>2.5838642134806442E-2</v>
      </c>
      <c r="H18" s="9">
        <v>2.3432975453289984E-2</v>
      </c>
      <c r="I18" s="5">
        <v>-3.430302490310511E-3</v>
      </c>
    </row>
    <row r="19" spans="1:9" x14ac:dyDescent="0.25">
      <c r="A19" s="9">
        <v>90</v>
      </c>
      <c r="B19" s="9">
        <v>6</v>
      </c>
      <c r="C19" s="9">
        <v>-25</v>
      </c>
      <c r="G19" s="9">
        <v>-0.26595981645654221</v>
      </c>
      <c r="H19" s="9">
        <v>-0.26878424733817452</v>
      </c>
      <c r="I19" s="5">
        <v>6.6342941150265095E-2</v>
      </c>
    </row>
    <row r="20" spans="1:9" x14ac:dyDescent="0.25">
      <c r="A20" s="9">
        <v>80</v>
      </c>
      <c r="B20" s="9">
        <v>337</v>
      </c>
      <c r="C20" s="9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E8" sqref="E8"/>
    </sheetView>
  </sheetViews>
  <sheetFormatPr defaultRowHeight="15" x14ac:dyDescent="0.25"/>
  <sheetData>
    <row r="1" spans="1:2" x14ac:dyDescent="0.25">
      <c r="A1">
        <v>4</v>
      </c>
    </row>
    <row r="2" spans="1:2" x14ac:dyDescent="0.25">
      <c r="A2">
        <v>3</v>
      </c>
    </row>
    <row r="3" spans="1:2" x14ac:dyDescent="0.25">
      <c r="A3">
        <f>A1+-2</f>
        <v>2</v>
      </c>
      <c r="B3">
        <f>(1+A1)/4/A2</f>
        <v>0.41666666666666669</v>
      </c>
    </row>
    <row r="4" spans="1:2" x14ac:dyDescent="0.25">
      <c r="B4">
        <f>(A1+2)/(5+2*A1/(A2*A2+3))</f>
        <v>1.0588235294117647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>
      <selection activeCell="C4" sqref="C4"/>
    </sheetView>
  </sheetViews>
  <sheetFormatPr defaultRowHeight="15" x14ac:dyDescent="0.25"/>
  <sheetData>
    <row r="1" spans="1:3" x14ac:dyDescent="0.25">
      <c r="A1" t="s">
        <v>3</v>
      </c>
      <c r="B1" t="s">
        <v>4</v>
      </c>
      <c r="C1" t="s">
        <v>5</v>
      </c>
    </row>
    <row r="2" spans="1:3" x14ac:dyDescent="0.25">
      <c r="A2">
        <v>1</v>
      </c>
      <c r="B2">
        <v>6</v>
      </c>
      <c r="C2">
        <f>x^2+3*x*y-5*x-y-y^2</f>
        <v>-28</v>
      </c>
    </row>
    <row r="3" spans="1:3" x14ac:dyDescent="0.25">
      <c r="C3">
        <f>-2*x+x^3/(1-3*y^2+x)</f>
        <v>-2.0094339622641511</v>
      </c>
    </row>
    <row r="4" spans="1:3" x14ac:dyDescent="0.25">
      <c r="C4">
        <f>(2*x^2+x-4)/(y^2+4*y-2)</f>
        <v>-1.7241379310344827E-2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activeCell="E11" sqref="E11"/>
    </sheetView>
  </sheetViews>
  <sheetFormatPr defaultRowHeight="15" x14ac:dyDescent="0.25"/>
  <sheetData>
    <row r="1" spans="1:3" x14ac:dyDescent="0.25">
      <c r="A1" t="s">
        <v>3</v>
      </c>
      <c r="B1" t="s">
        <v>6</v>
      </c>
      <c r="C1" t="s">
        <v>7</v>
      </c>
    </row>
    <row r="2" spans="1:3" x14ac:dyDescent="0.25">
      <c r="A2">
        <v>0</v>
      </c>
      <c r="B2">
        <f>ASIN(A2/(A2^2+1))</f>
        <v>0</v>
      </c>
      <c r="C2">
        <f>SQRT(TAN(A2)+1)</f>
        <v>1</v>
      </c>
    </row>
    <row r="3" spans="1:3" x14ac:dyDescent="0.25">
      <c r="A3">
        <v>0.1</v>
      </c>
      <c r="B3">
        <f t="shared" ref="B3:B12" si="0">ASIN(A3/(A3^2+1))</f>
        <v>9.9172383805920694E-2</v>
      </c>
      <c r="C3">
        <f t="shared" ref="C3:C12" si="1">SQRT(TAN(A3)+1)</f>
        <v>1.0489683846930042</v>
      </c>
    </row>
    <row r="4" spans="1:3" x14ac:dyDescent="0.25">
      <c r="A4">
        <v>0.2</v>
      </c>
      <c r="B4">
        <f t="shared" si="0"/>
        <v>0.19351319251078553</v>
      </c>
      <c r="C4">
        <f t="shared" si="1"/>
        <v>1.096681373740191</v>
      </c>
    </row>
    <row r="5" spans="1:3" x14ac:dyDescent="0.25">
      <c r="A5">
        <v>0.3</v>
      </c>
      <c r="B5">
        <f t="shared" si="0"/>
        <v>0.27882826602288913</v>
      </c>
      <c r="C5">
        <f t="shared" si="1"/>
        <v>1.1442623167830108</v>
      </c>
    </row>
    <row r="6" spans="1:3" x14ac:dyDescent="0.25">
      <c r="A6">
        <v>0.4</v>
      </c>
      <c r="B6">
        <f t="shared" si="0"/>
        <v>0.35205509930900369</v>
      </c>
      <c r="C6">
        <f t="shared" si="1"/>
        <v>1.1928089615433655</v>
      </c>
    </row>
    <row r="7" spans="1:3" x14ac:dyDescent="0.25">
      <c r="A7">
        <v>0.5</v>
      </c>
      <c r="B7">
        <f t="shared" si="0"/>
        <v>0.41151684606748801</v>
      </c>
      <c r="C7">
        <f t="shared" si="1"/>
        <v>1.2435041173409078</v>
      </c>
    </row>
    <row r="8" spans="1:3" x14ac:dyDescent="0.25">
      <c r="A8">
        <v>0.6</v>
      </c>
      <c r="B8">
        <f t="shared" si="0"/>
        <v>0.45690919866157126</v>
      </c>
      <c r="C8">
        <f t="shared" si="1"/>
        <v>1.2977429669783198</v>
      </c>
    </row>
    <row r="9" spans="1:3" x14ac:dyDescent="0.25">
      <c r="A9">
        <v>0.7</v>
      </c>
      <c r="B9">
        <f t="shared" si="0"/>
        <v>0.48906268498370892</v>
      </c>
      <c r="C9">
        <f t="shared" si="1"/>
        <v>1.3573092427531315</v>
      </c>
    </row>
    <row r="10" spans="1:3" x14ac:dyDescent="0.25">
      <c r="A10">
        <v>0.8</v>
      </c>
      <c r="B10">
        <f t="shared" si="0"/>
        <v>0.50957338669187235</v>
      </c>
      <c r="C10">
        <f t="shared" si="1"/>
        <v>1.4246538376217446</v>
      </c>
    </row>
    <row r="11" spans="1:3" x14ac:dyDescent="0.25">
      <c r="A11">
        <v>0.9</v>
      </c>
      <c r="B11">
        <f t="shared" si="0"/>
        <v>0.52041192150468696</v>
      </c>
      <c r="C11">
        <f t="shared" si="1"/>
        <v>1.5033822592908097</v>
      </c>
    </row>
    <row r="12" spans="1:3" x14ac:dyDescent="0.25">
      <c r="A12">
        <v>1</v>
      </c>
      <c r="B12">
        <f t="shared" si="0"/>
        <v>0.52359877559829893</v>
      </c>
      <c r="C12">
        <f t="shared" si="1"/>
        <v>1.5991897087759483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G9" sqref="G9"/>
    </sheetView>
  </sheetViews>
  <sheetFormatPr defaultRowHeight="15" x14ac:dyDescent="0.25"/>
  <sheetData>
    <row r="1" spans="1:4" x14ac:dyDescent="0.25">
      <c r="A1">
        <v>6</v>
      </c>
      <c r="B1" t="b">
        <f>AND(A1&gt;=1,A1&lt;=5)</f>
        <v>0</v>
      </c>
      <c r="D1">
        <f>IF(x&gt;1,x+1,x-1)</f>
        <v>0</v>
      </c>
    </row>
    <row r="2" spans="1:4" x14ac:dyDescent="0.25">
      <c r="A2">
        <v>6</v>
      </c>
      <c r="B2" t="b">
        <f>OR(A2&lt;1,A2&gt;5)</f>
        <v>1</v>
      </c>
    </row>
    <row r="10" spans="1:4" x14ac:dyDescent="0.25">
      <c r="A10">
        <f ca="1">RANDBETWEEN(-100,100)</f>
        <v>34</v>
      </c>
      <c r="B10">
        <f t="shared" ref="B10:C10" ca="1" si="0">RANDBETWEEN(-100,100)</f>
        <v>-46</v>
      </c>
      <c r="C10">
        <f t="shared" ca="1" si="0"/>
        <v>-11</v>
      </c>
      <c r="D10" t="b">
        <f ca="1">AND(u&gt;0,v&gt;0,w&gt;0)</f>
        <v>0</v>
      </c>
    </row>
    <row r="11" spans="1:4" x14ac:dyDescent="0.25">
      <c r="D11" t="b">
        <f ca="1">OR(u&gt;0,v&gt;0,w&gt;0)</f>
        <v>1</v>
      </c>
    </row>
    <row r="12" spans="1:4" x14ac:dyDescent="0.25">
      <c r="D12" t="b">
        <f ca="1">OR(AND(u&gt;0,v&lt;=0,w&lt;=0),AND(u&lt;=0,v&gt;0,w&lt;=0),AND(u&lt;=0,v&lt;=0,w&gt;0))</f>
        <v>1</v>
      </c>
    </row>
    <row r="13" spans="1:4" x14ac:dyDescent="0.25">
      <c r="D13" t="b">
        <f ca="1">NOT(OR(u&gt;0,v&gt;0,w&gt;0))</f>
        <v>0</v>
      </c>
    </row>
    <row r="14" spans="1:4" x14ac:dyDescent="0.25">
      <c r="D14" t="b">
        <f ca="1">OR(u&lt;=0,v&lt;=0,w&lt;=0)</f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activeCell="G8" sqref="G8"/>
    </sheetView>
  </sheetViews>
  <sheetFormatPr defaultRowHeight="15" x14ac:dyDescent="0.25"/>
  <cols>
    <col min="2" max="4" width="13" customWidth="1"/>
  </cols>
  <sheetData>
    <row r="1" spans="1:7" x14ac:dyDescent="0.25">
      <c r="A1" s="12" t="s">
        <v>21</v>
      </c>
      <c r="B1" s="12" t="s">
        <v>22</v>
      </c>
      <c r="C1" s="12"/>
      <c r="D1" s="12" t="s">
        <v>25</v>
      </c>
    </row>
    <row r="2" spans="1:7" ht="31.5" customHeight="1" x14ac:dyDescent="0.25">
      <c r="A2" s="12"/>
      <c r="B2" s="4" t="s">
        <v>23</v>
      </c>
      <c r="C2" s="4" t="s">
        <v>24</v>
      </c>
      <c r="D2" s="12"/>
    </row>
    <row r="3" spans="1:7" x14ac:dyDescent="0.25">
      <c r="A3" s="5" t="s">
        <v>8</v>
      </c>
      <c r="B3" s="9">
        <v>50</v>
      </c>
      <c r="C3" s="9">
        <v>200</v>
      </c>
      <c r="D3" s="9">
        <f t="shared" ref="D3:D14" si="0">(C3-B3)*t</f>
        <v>231</v>
      </c>
      <c r="F3" s="6" t="s">
        <v>26</v>
      </c>
      <c r="G3" s="7">
        <v>1.54</v>
      </c>
    </row>
    <row r="4" spans="1:7" x14ac:dyDescent="0.25">
      <c r="A4" s="5" t="s">
        <v>9</v>
      </c>
      <c r="B4" s="9">
        <f>C3</f>
        <v>200</v>
      </c>
      <c r="C4" s="9">
        <v>600</v>
      </c>
      <c r="D4" s="9">
        <f t="shared" si="0"/>
        <v>616</v>
      </c>
    </row>
    <row r="5" spans="1:7" x14ac:dyDescent="0.25">
      <c r="A5" s="5" t="s">
        <v>10</v>
      </c>
      <c r="B5" s="9">
        <f t="shared" ref="B5:B14" si="1">C4</f>
        <v>600</v>
      </c>
      <c r="C5" s="9">
        <v>832</v>
      </c>
      <c r="D5" s="9">
        <f t="shared" si="0"/>
        <v>357.28000000000003</v>
      </c>
    </row>
    <row r="6" spans="1:7" x14ac:dyDescent="0.25">
      <c r="A6" s="5" t="s">
        <v>11</v>
      </c>
      <c r="B6" s="9">
        <f t="shared" si="1"/>
        <v>832</v>
      </c>
      <c r="C6" s="9">
        <v>945</v>
      </c>
      <c r="D6" s="9">
        <f t="shared" si="0"/>
        <v>174.02</v>
      </c>
    </row>
    <row r="7" spans="1:7" x14ac:dyDescent="0.25">
      <c r="A7" s="5" t="s">
        <v>12</v>
      </c>
      <c r="B7" s="9">
        <f t="shared" si="1"/>
        <v>945</v>
      </c>
      <c r="C7" s="9">
        <v>1120</v>
      </c>
      <c r="D7" s="9">
        <f t="shared" si="0"/>
        <v>269.5</v>
      </c>
    </row>
    <row r="8" spans="1:7" x14ac:dyDescent="0.25">
      <c r="A8" s="5" t="s">
        <v>13</v>
      </c>
      <c r="B8" s="9">
        <f t="shared" si="1"/>
        <v>1120</v>
      </c>
      <c r="C8" s="9">
        <v>1330</v>
      </c>
      <c r="D8" s="9">
        <f t="shared" si="0"/>
        <v>323.40000000000003</v>
      </c>
    </row>
    <row r="9" spans="1:7" x14ac:dyDescent="0.25">
      <c r="A9" s="5" t="s">
        <v>14</v>
      </c>
      <c r="B9" s="9">
        <f t="shared" si="1"/>
        <v>1330</v>
      </c>
      <c r="C9" s="9">
        <v>1500</v>
      </c>
      <c r="D9" s="9">
        <f t="shared" si="0"/>
        <v>261.8</v>
      </c>
    </row>
    <row r="10" spans="1:7" x14ac:dyDescent="0.25">
      <c r="A10" s="5" t="s">
        <v>15</v>
      </c>
      <c r="B10" s="9">
        <f t="shared" si="1"/>
        <v>1500</v>
      </c>
      <c r="C10" s="9">
        <v>1750</v>
      </c>
      <c r="D10" s="9">
        <f t="shared" si="0"/>
        <v>385</v>
      </c>
    </row>
    <row r="11" spans="1:7" x14ac:dyDescent="0.25">
      <c r="A11" s="5" t="s">
        <v>16</v>
      </c>
      <c r="B11" s="9">
        <f t="shared" si="1"/>
        <v>1750</v>
      </c>
      <c r="C11" s="9">
        <v>2050</v>
      </c>
      <c r="D11" s="9">
        <f t="shared" si="0"/>
        <v>462</v>
      </c>
    </row>
    <row r="12" spans="1:7" x14ac:dyDescent="0.25">
      <c r="A12" s="5" t="s">
        <v>17</v>
      </c>
      <c r="B12" s="9">
        <f t="shared" si="1"/>
        <v>2050</v>
      </c>
      <c r="C12" s="9">
        <v>2340</v>
      </c>
      <c r="D12" s="9">
        <f t="shared" si="0"/>
        <v>446.6</v>
      </c>
    </row>
    <row r="13" spans="1:7" x14ac:dyDescent="0.25">
      <c r="A13" s="5" t="s">
        <v>18</v>
      </c>
      <c r="B13" s="9">
        <f t="shared" si="1"/>
        <v>2340</v>
      </c>
      <c r="C13" s="9">
        <v>2500</v>
      </c>
      <c r="D13" s="9">
        <f t="shared" si="0"/>
        <v>246.4</v>
      </c>
    </row>
    <row r="14" spans="1:7" x14ac:dyDescent="0.25">
      <c r="A14" s="5" t="s">
        <v>19</v>
      </c>
      <c r="B14" s="9">
        <f t="shared" si="1"/>
        <v>2500</v>
      </c>
      <c r="C14" s="9">
        <v>2715</v>
      </c>
      <c r="D14" s="9">
        <f t="shared" si="0"/>
        <v>331.1</v>
      </c>
    </row>
    <row r="15" spans="1:7" x14ac:dyDescent="0.25">
      <c r="A15" s="13" t="s">
        <v>20</v>
      </c>
      <c r="B15" s="13"/>
      <c r="C15" s="13"/>
      <c r="D15" s="9">
        <f>SUM(D3:D14)</f>
        <v>4104.1000000000004</v>
      </c>
    </row>
  </sheetData>
  <mergeCells count="4">
    <mergeCell ref="A1:A2"/>
    <mergeCell ref="B1:C1"/>
    <mergeCell ref="D1:D2"/>
    <mergeCell ref="A15:C1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zoomScale="85" zoomScaleNormal="85" workbookViewId="0">
      <selection activeCell="J19" sqref="J19"/>
    </sheetView>
  </sheetViews>
  <sheetFormatPr defaultRowHeight="15" x14ac:dyDescent="0.25"/>
  <cols>
    <col min="1" max="7" width="9.140625" style="2"/>
  </cols>
  <sheetData>
    <row r="1" spans="1:9" x14ac:dyDescent="0.25">
      <c r="A1" s="8" t="s">
        <v>3</v>
      </c>
      <c r="B1" s="8" t="s">
        <v>4</v>
      </c>
      <c r="D1" s="8" t="s">
        <v>3</v>
      </c>
      <c r="E1" s="8" t="s">
        <v>4</v>
      </c>
      <c r="G1" s="8" t="s">
        <v>3</v>
      </c>
      <c r="H1" s="8" t="s">
        <v>4</v>
      </c>
    </row>
    <row r="2" spans="1:9" x14ac:dyDescent="0.25">
      <c r="A2" s="8">
        <v>1</v>
      </c>
      <c r="B2" s="8">
        <f>EXP(-A2)*SIN(A2)</f>
        <v>0.30955987565311222</v>
      </c>
      <c r="D2" s="8">
        <v>1</v>
      </c>
      <c r="E2" s="8">
        <f>EXP(-D2)*SIN(D2)</f>
        <v>0.30955987565311222</v>
      </c>
      <c r="G2" s="8">
        <v>1</v>
      </c>
      <c r="H2" s="8">
        <f>EXP(-G2)*SIN(G2)</f>
        <v>0.30955987565311222</v>
      </c>
    </row>
    <row r="3" spans="1:9" x14ac:dyDescent="0.25">
      <c r="A3" s="8">
        <v>1.2</v>
      </c>
      <c r="B3" s="8">
        <f t="shared" ref="B3:B47" si="0">EXP(-A3)*SIN(A3)</f>
        <v>0.28072477796926792</v>
      </c>
      <c r="D3" s="8">
        <v>1.5</v>
      </c>
      <c r="E3" s="8">
        <f t="shared" ref="E3:E20" si="1">EXP(-D3)*SIN(D3)</f>
        <v>0.22257121610821853</v>
      </c>
      <c r="G3" s="8">
        <v>2</v>
      </c>
      <c r="H3" s="8">
        <f t="shared" ref="H3:H11" si="2">EXP(-G3)*SIN(G3)</f>
        <v>0.12306002480577674</v>
      </c>
    </row>
    <row r="4" spans="1:9" x14ac:dyDescent="0.25">
      <c r="A4" s="8">
        <v>1.4</v>
      </c>
      <c r="B4" s="8">
        <f t="shared" si="0"/>
        <v>0.24300891153223017</v>
      </c>
      <c r="D4" s="8">
        <v>2</v>
      </c>
      <c r="E4" s="8">
        <f t="shared" si="1"/>
        <v>0.12306002480577674</v>
      </c>
      <c r="G4" s="8">
        <v>3</v>
      </c>
      <c r="H4" s="8">
        <f t="shared" si="2"/>
        <v>7.0259514893501202E-3</v>
      </c>
    </row>
    <row r="5" spans="1:9" x14ac:dyDescent="0.25">
      <c r="A5" s="8">
        <v>1.6</v>
      </c>
      <c r="B5" s="8">
        <f t="shared" si="0"/>
        <v>0.20181042993345175</v>
      </c>
      <c r="D5" s="8">
        <v>2.5</v>
      </c>
      <c r="E5" s="8">
        <f t="shared" si="1"/>
        <v>4.9125585125215039E-2</v>
      </c>
      <c r="G5" s="8">
        <v>4</v>
      </c>
      <c r="H5" s="8">
        <f t="shared" si="2"/>
        <v>-1.3861321214152955E-2</v>
      </c>
    </row>
    <row r="6" spans="1:9" x14ac:dyDescent="0.25">
      <c r="A6" s="8">
        <v>1.8</v>
      </c>
      <c r="B6" s="8">
        <f t="shared" si="0"/>
        <v>0.16097593068139163</v>
      </c>
      <c r="D6" s="8">
        <v>3</v>
      </c>
      <c r="E6" s="8">
        <f t="shared" si="1"/>
        <v>7.0259514893501202E-3</v>
      </c>
      <c r="G6" s="8">
        <v>5</v>
      </c>
      <c r="H6" s="8">
        <f t="shared" si="2"/>
        <v>-6.4611809388167019E-3</v>
      </c>
    </row>
    <row r="7" spans="1:9" x14ac:dyDescent="0.25">
      <c r="A7" s="8">
        <v>2</v>
      </c>
      <c r="B7" s="8">
        <f t="shared" si="0"/>
        <v>0.12306002480577674</v>
      </c>
      <c r="D7" s="8">
        <v>3.5</v>
      </c>
      <c r="E7" s="8">
        <f t="shared" si="1"/>
        <v>-1.0592735624661903E-2</v>
      </c>
      <c r="G7" s="8">
        <v>6</v>
      </c>
      <c r="H7" s="8">
        <f t="shared" si="2"/>
        <v>-6.926017743549024E-4</v>
      </c>
    </row>
    <row r="8" spans="1:9" x14ac:dyDescent="0.25">
      <c r="A8" s="8">
        <v>2.2000000000000002</v>
      </c>
      <c r="B8" s="8">
        <f t="shared" si="0"/>
        <v>8.9583955067799481E-2</v>
      </c>
      <c r="D8" s="8">
        <v>4</v>
      </c>
      <c r="E8" s="8">
        <f t="shared" si="1"/>
        <v>-1.3861321214152955E-2</v>
      </c>
      <c r="G8" s="8">
        <v>7</v>
      </c>
      <c r="H8" s="8">
        <f t="shared" si="2"/>
        <v>5.9909423098266561E-4</v>
      </c>
    </row>
    <row r="9" spans="1:9" x14ac:dyDescent="0.25">
      <c r="A9" s="8">
        <v>2.4</v>
      </c>
      <c r="B9" s="8">
        <f t="shared" si="0"/>
        <v>6.1276637261957319E-2</v>
      </c>
      <c r="D9" s="8">
        <v>4.5</v>
      </c>
      <c r="E9" s="8">
        <f t="shared" si="1"/>
        <v>-1.0859378693169157E-2</v>
      </c>
      <c r="G9" s="8">
        <v>8</v>
      </c>
      <c r="H9" s="8">
        <f t="shared" si="2"/>
        <v>3.3189271734930108E-4</v>
      </c>
    </row>
    <row r="10" spans="1:9" x14ac:dyDescent="0.25">
      <c r="A10" s="8">
        <v>2.6</v>
      </c>
      <c r="B10" s="8">
        <f t="shared" si="0"/>
        <v>3.8288131459577927E-2</v>
      </c>
      <c r="D10" s="8">
        <v>5</v>
      </c>
      <c r="E10" s="8">
        <f t="shared" si="1"/>
        <v>-6.4611809388167019E-3</v>
      </c>
      <c r="G10" s="8">
        <v>9</v>
      </c>
      <c r="H10" s="8">
        <f t="shared" si="2"/>
        <v>5.0859461524184323E-5</v>
      </c>
    </row>
    <row r="11" spans="1:9" x14ac:dyDescent="0.25">
      <c r="A11" s="8">
        <v>2.8</v>
      </c>
      <c r="B11" s="8">
        <f t="shared" si="0"/>
        <v>2.0370650389686513E-2</v>
      </c>
      <c r="D11" s="8">
        <v>5.5</v>
      </c>
      <c r="E11" s="8">
        <f t="shared" si="1"/>
        <v>-2.8833820512257167E-3</v>
      </c>
      <c r="G11" s="8">
        <v>10</v>
      </c>
      <c r="H11" s="8">
        <f t="shared" si="2"/>
        <v>-2.469852022368637E-5</v>
      </c>
    </row>
    <row r="12" spans="1:9" x14ac:dyDescent="0.25">
      <c r="A12" s="8">
        <v>3</v>
      </c>
      <c r="B12" s="8">
        <f t="shared" si="0"/>
        <v>7.0259514893501202E-3</v>
      </c>
      <c r="D12" s="8">
        <v>6</v>
      </c>
      <c r="E12" s="8">
        <f t="shared" si="1"/>
        <v>-6.926017743549024E-4</v>
      </c>
      <c r="G12"/>
    </row>
    <row r="13" spans="1:9" x14ac:dyDescent="0.25">
      <c r="A13" s="8">
        <v>3.2</v>
      </c>
      <c r="B13" s="8">
        <f t="shared" si="0"/>
        <v>-2.3794587414574246E-3</v>
      </c>
      <c r="D13" s="8">
        <v>6.5</v>
      </c>
      <c r="E13" s="8">
        <f t="shared" si="1"/>
        <v>3.2341982128409035E-4</v>
      </c>
      <c r="G13" s="14" t="s">
        <v>47</v>
      </c>
      <c r="H13" s="14"/>
      <c r="I13" s="14"/>
    </row>
    <row r="14" spans="1:9" x14ac:dyDescent="0.25">
      <c r="A14" s="8">
        <v>3.4</v>
      </c>
      <c r="B14" s="8">
        <f t="shared" si="0"/>
        <v>-8.5282421839006691E-3</v>
      </c>
      <c r="D14" s="8">
        <v>7</v>
      </c>
      <c r="E14" s="8">
        <f t="shared" si="1"/>
        <v>5.9909423098266561E-4</v>
      </c>
      <c r="G14" s="14"/>
      <c r="H14" s="14"/>
      <c r="I14" s="14"/>
    </row>
    <row r="15" spans="1:9" x14ac:dyDescent="0.25">
      <c r="A15" s="8">
        <v>3.6</v>
      </c>
      <c r="B15" s="8">
        <f t="shared" si="0"/>
        <v>-1.2091305769841415E-2</v>
      </c>
      <c r="D15" s="8">
        <v>7.5</v>
      </c>
      <c r="E15" s="8">
        <f t="shared" si="1"/>
        <v>5.1879312635313903E-4</v>
      </c>
      <c r="G15" s="14"/>
      <c r="H15" s="14"/>
      <c r="I15" s="14"/>
    </row>
    <row r="16" spans="1:9" x14ac:dyDescent="0.25">
      <c r="A16" s="8">
        <v>3.8</v>
      </c>
      <c r="B16" s="8">
        <f t="shared" si="0"/>
        <v>-1.3687733286674218E-2</v>
      </c>
      <c r="D16" s="8">
        <v>8</v>
      </c>
      <c r="E16" s="8">
        <f t="shared" si="1"/>
        <v>3.3189271734930108E-4</v>
      </c>
    </row>
    <row r="17" spans="1:5" x14ac:dyDescent="0.25">
      <c r="A17" s="8">
        <v>4</v>
      </c>
      <c r="B17" s="8">
        <f t="shared" si="0"/>
        <v>-1.3861321214152955E-2</v>
      </c>
      <c r="D17" s="8">
        <v>8.5</v>
      </c>
      <c r="E17" s="8">
        <f t="shared" si="1"/>
        <v>1.6246687048152012E-4</v>
      </c>
    </row>
    <row r="18" spans="1:5" x14ac:dyDescent="0.25">
      <c r="A18" s="8">
        <v>4.2</v>
      </c>
      <c r="B18" s="8">
        <f t="shared" si="0"/>
        <v>-1.3069781450095153E-2</v>
      </c>
      <c r="D18" s="8">
        <v>9</v>
      </c>
      <c r="E18" s="8">
        <f t="shared" si="1"/>
        <v>5.0859461524184323E-5</v>
      </c>
    </row>
    <row r="19" spans="1:5" x14ac:dyDescent="0.25">
      <c r="A19" s="8">
        <v>4.4000000000000004</v>
      </c>
      <c r="B19" s="8">
        <f t="shared" si="0"/>
        <v>-1.1683142113606434E-2</v>
      </c>
      <c r="D19" s="8">
        <v>9.5</v>
      </c>
      <c r="E19" s="8">
        <f t="shared" si="1"/>
        <v>-5.6251988846774456E-6</v>
      </c>
    </row>
    <row r="20" spans="1:5" x14ac:dyDescent="0.25">
      <c r="A20" s="8">
        <v>4.5999999999999996</v>
      </c>
      <c r="B20" s="8">
        <f t="shared" si="0"/>
        <v>-9.9884187494436796E-3</v>
      </c>
      <c r="D20" s="8">
        <v>10</v>
      </c>
      <c r="E20" s="8">
        <f t="shared" si="1"/>
        <v>-2.469852022368637E-5</v>
      </c>
    </row>
    <row r="21" spans="1:5" x14ac:dyDescent="0.25">
      <c r="A21" s="8">
        <v>4.8</v>
      </c>
      <c r="B21" s="8">
        <f t="shared" si="0"/>
        <v>-8.1981827499049524E-3</v>
      </c>
    </row>
    <row r="22" spans="1:5" x14ac:dyDescent="0.25">
      <c r="A22" s="8">
        <v>5</v>
      </c>
      <c r="B22" s="8">
        <f t="shared" si="0"/>
        <v>-6.4611809388167019E-3</v>
      </c>
    </row>
    <row r="23" spans="1:5" x14ac:dyDescent="0.25">
      <c r="A23" s="8">
        <v>5.2</v>
      </c>
      <c r="B23" s="8">
        <f t="shared" si="0"/>
        <v>-4.8736345211012532E-3</v>
      </c>
    </row>
    <row r="24" spans="1:5" x14ac:dyDescent="0.25">
      <c r="A24" s="8">
        <v>5.4</v>
      </c>
      <c r="B24" s="8">
        <f t="shared" si="0"/>
        <v>-3.490253357623214E-3</v>
      </c>
    </row>
    <row r="25" spans="1:5" x14ac:dyDescent="0.25">
      <c r="A25" s="8">
        <v>5.6</v>
      </c>
      <c r="B25" s="8">
        <f t="shared" si="0"/>
        <v>-2.3343379956142283E-3</v>
      </c>
    </row>
    <row r="26" spans="1:5" x14ac:dyDescent="0.25">
      <c r="A26" s="8">
        <v>5.8</v>
      </c>
      <c r="B26" s="8">
        <f t="shared" si="0"/>
        <v>-1.4066085329960672E-3</v>
      </c>
    </row>
    <row r="27" spans="1:5" x14ac:dyDescent="0.25">
      <c r="A27" s="8">
        <v>6</v>
      </c>
      <c r="B27" s="8">
        <f t="shared" si="0"/>
        <v>-6.926017743549024E-4</v>
      </c>
    </row>
    <row r="28" spans="1:5" x14ac:dyDescent="0.25">
      <c r="A28" s="8">
        <v>6.2</v>
      </c>
      <c r="B28" s="8">
        <f t="shared" si="0"/>
        <v>-1.6862417962934428E-4</v>
      </c>
    </row>
    <row r="29" spans="1:5" x14ac:dyDescent="0.25">
      <c r="A29" s="8">
        <v>6.4</v>
      </c>
      <c r="B29" s="8">
        <f t="shared" si="0"/>
        <v>1.9365317900197645E-4</v>
      </c>
    </row>
    <row r="30" spans="1:5" x14ac:dyDescent="0.25">
      <c r="A30" s="8">
        <v>6.6</v>
      </c>
      <c r="B30" s="8">
        <f t="shared" si="0"/>
        <v>4.2381091329768888E-4</v>
      </c>
    </row>
    <row r="31" spans="1:5" x14ac:dyDescent="0.25">
      <c r="A31" s="8">
        <v>6.8</v>
      </c>
      <c r="B31" s="8">
        <f t="shared" si="0"/>
        <v>5.5033117071649448E-4</v>
      </c>
    </row>
    <row r="32" spans="1:5" x14ac:dyDescent="0.25">
      <c r="A32" s="8">
        <v>7</v>
      </c>
      <c r="B32" s="8">
        <f t="shared" si="0"/>
        <v>5.9909423098266561E-4</v>
      </c>
    </row>
    <row r="33" spans="1:2" x14ac:dyDescent="0.25">
      <c r="A33" s="8">
        <v>7.2</v>
      </c>
      <c r="B33" s="8">
        <f t="shared" si="0"/>
        <v>5.9254116371441218E-4</v>
      </c>
    </row>
    <row r="34" spans="1:2" x14ac:dyDescent="0.25">
      <c r="A34" s="8">
        <v>7.4</v>
      </c>
      <c r="B34" s="8">
        <f t="shared" si="0"/>
        <v>5.4933780501435715E-4</v>
      </c>
    </row>
    <row r="35" spans="1:2" x14ac:dyDescent="0.25">
      <c r="A35" s="8">
        <v>7.6</v>
      </c>
      <c r="B35" s="8">
        <f t="shared" si="0"/>
        <v>4.8439678732352322E-4</v>
      </c>
    </row>
    <row r="36" spans="1:2" x14ac:dyDescent="0.25">
      <c r="A36" s="8">
        <v>7.8</v>
      </c>
      <c r="B36" s="8">
        <f t="shared" si="0"/>
        <v>4.0913813662746978E-4</v>
      </c>
    </row>
    <row r="37" spans="1:2" x14ac:dyDescent="0.25">
      <c r="A37" s="8">
        <v>8</v>
      </c>
      <c r="B37" s="8">
        <f t="shared" si="0"/>
        <v>3.3189271734930108E-4</v>
      </c>
    </row>
    <row r="38" spans="1:2" x14ac:dyDescent="0.25">
      <c r="A38" s="8">
        <v>8.1999999999999993</v>
      </c>
      <c r="B38" s="8">
        <f t="shared" si="0"/>
        <v>2.5837500577398066E-4</v>
      </c>
    </row>
    <row r="39" spans="1:2" x14ac:dyDescent="0.25">
      <c r="A39" s="8">
        <v>8.4</v>
      </c>
      <c r="B39" s="8">
        <f t="shared" si="0"/>
        <v>1.9217136970797706E-4</v>
      </c>
    </row>
    <row r="40" spans="1:2" x14ac:dyDescent="0.25">
      <c r="A40" s="8">
        <v>8.6</v>
      </c>
      <c r="B40" s="8">
        <f t="shared" si="0"/>
        <v>1.3520676057128048E-4</v>
      </c>
    </row>
    <row r="41" spans="1:2" x14ac:dyDescent="0.25">
      <c r="A41" s="8">
        <v>8.8000000000000007</v>
      </c>
      <c r="B41" s="8">
        <f t="shared" si="0"/>
        <v>8.8166367160789235E-5</v>
      </c>
    </row>
    <row r="42" spans="1:2" x14ac:dyDescent="0.25">
      <c r="A42" s="8">
        <v>9</v>
      </c>
      <c r="B42" s="8">
        <f t="shared" si="0"/>
        <v>5.0859461524184323E-5</v>
      </c>
    </row>
    <row r="43" spans="1:2" x14ac:dyDescent="0.25">
      <c r="A43" s="8">
        <v>9.1999999999999993</v>
      </c>
      <c r="B43" s="8">
        <f t="shared" si="0"/>
        <v>2.2520663596210156E-5</v>
      </c>
    </row>
    <row r="44" spans="1:2" x14ac:dyDescent="0.25">
      <c r="A44" s="8">
        <v>9.4</v>
      </c>
      <c r="B44" s="8">
        <f t="shared" si="0"/>
        <v>2.0495239193970226E-6</v>
      </c>
    </row>
    <row r="45" spans="1:2" x14ac:dyDescent="0.25">
      <c r="A45" s="8">
        <v>9.6</v>
      </c>
      <c r="B45" s="8">
        <f t="shared" si="0"/>
        <v>-1.1806932628749925E-5</v>
      </c>
    </row>
    <row r="46" spans="1:2" x14ac:dyDescent="0.25">
      <c r="A46" s="8">
        <v>9.8000000000000007</v>
      </c>
      <c r="B46" s="8">
        <f t="shared" si="0"/>
        <v>-2.0321853875530935E-5</v>
      </c>
    </row>
    <row r="47" spans="1:2" x14ac:dyDescent="0.25">
      <c r="A47" s="8">
        <v>10</v>
      </c>
      <c r="B47" s="8">
        <f t="shared" si="0"/>
        <v>-2.469852022368637E-5</v>
      </c>
    </row>
  </sheetData>
  <mergeCells count="1">
    <mergeCell ref="G13:I1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K5" sqref="K5"/>
    </sheetView>
  </sheetViews>
  <sheetFormatPr defaultRowHeight="15" x14ac:dyDescent="0.25"/>
  <sheetData>
    <row r="1" spans="1:3" x14ac:dyDescent="0.25">
      <c r="A1" s="9" t="s">
        <v>27</v>
      </c>
      <c r="B1" s="9" t="s">
        <v>28</v>
      </c>
      <c r="C1" s="9" t="s">
        <v>29</v>
      </c>
    </row>
    <row r="2" spans="1:3" x14ac:dyDescent="0.25">
      <c r="A2" s="9">
        <v>1992</v>
      </c>
      <c r="B2" s="9">
        <v>200</v>
      </c>
      <c r="C2" s="9">
        <v>150</v>
      </c>
    </row>
    <row r="3" spans="1:3" x14ac:dyDescent="0.25">
      <c r="A3" s="9">
        <v>1993</v>
      </c>
      <c r="B3" s="9">
        <v>360</v>
      </c>
      <c r="C3" s="9">
        <v>230</v>
      </c>
    </row>
    <row r="4" spans="1:3" x14ac:dyDescent="0.25">
      <c r="A4" s="9">
        <v>1994</v>
      </c>
      <c r="B4" s="9">
        <v>410</v>
      </c>
      <c r="C4" s="9">
        <v>250</v>
      </c>
    </row>
    <row r="5" spans="1:3" x14ac:dyDescent="0.25">
      <c r="A5" s="9">
        <v>1995</v>
      </c>
      <c r="B5" s="9">
        <v>200</v>
      </c>
      <c r="C5" s="9">
        <v>180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activeCell="G12" sqref="G12"/>
    </sheetView>
  </sheetViews>
  <sheetFormatPr defaultRowHeight="15" x14ac:dyDescent="0.25"/>
  <cols>
    <col min="1" max="1" width="8.85546875" customWidth="1"/>
    <col min="2" max="2" width="11.7109375" style="3" customWidth="1"/>
    <col min="3" max="3" width="9.140625" style="3"/>
  </cols>
  <sheetData>
    <row r="1" spans="1:4" x14ac:dyDescent="0.25">
      <c r="A1" t="s">
        <v>36</v>
      </c>
    </row>
    <row r="2" spans="1:4" x14ac:dyDescent="0.25">
      <c r="B2" s="5"/>
      <c r="C2" s="9" t="s">
        <v>30</v>
      </c>
      <c r="D2" s="9" t="s">
        <v>31</v>
      </c>
    </row>
    <row r="3" spans="1:4" x14ac:dyDescent="0.25">
      <c r="B3" s="5" t="s">
        <v>32</v>
      </c>
      <c r="C3" s="9">
        <v>875</v>
      </c>
      <c r="D3" s="9">
        <v>488</v>
      </c>
    </row>
    <row r="4" spans="1:4" x14ac:dyDescent="0.25">
      <c r="B4" s="5" t="s">
        <v>33</v>
      </c>
      <c r="C4" s="9">
        <v>50</v>
      </c>
      <c r="D4" s="9">
        <v>28</v>
      </c>
    </row>
    <row r="5" spans="1:4" x14ac:dyDescent="0.25">
      <c r="B5" s="5" t="s">
        <v>34</v>
      </c>
      <c r="C5" s="9">
        <v>234</v>
      </c>
      <c r="D5" s="9">
        <v>79</v>
      </c>
    </row>
    <row r="6" spans="1:4" x14ac:dyDescent="0.25">
      <c r="B6" s="5" t="s">
        <v>35</v>
      </c>
      <c r="C6" s="9">
        <v>230</v>
      </c>
      <c r="D6" s="9">
        <v>187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8</vt:i4>
      </vt:variant>
    </vt:vector>
  </HeadingPairs>
  <TitlesOfParts>
    <vt:vector size="20" baseType="lpstr">
      <vt:lpstr>Город</vt:lpstr>
      <vt:lpstr>Формулы_1</vt:lpstr>
      <vt:lpstr>Формулы_2</vt:lpstr>
      <vt:lpstr>Функции</vt:lpstr>
      <vt:lpstr>Boolean</vt:lpstr>
      <vt:lpstr>Оплата</vt:lpstr>
      <vt:lpstr>График_1</vt:lpstr>
      <vt:lpstr>График_2</vt:lpstr>
      <vt:lpstr>График_3</vt:lpstr>
      <vt:lpstr>Тругольник</vt:lpstr>
      <vt:lpstr>Student</vt:lpstr>
      <vt:lpstr>Матрица</vt:lpstr>
      <vt:lpstr>M</vt:lpstr>
      <vt:lpstr>N</vt:lpstr>
      <vt:lpstr>t</vt:lpstr>
      <vt:lpstr>u</vt:lpstr>
      <vt:lpstr>v</vt:lpstr>
      <vt:lpstr>w</vt:lpstr>
      <vt:lpstr>x</vt:lpstr>
      <vt:lpstr>y</vt:lpstr>
    </vt:vector>
  </TitlesOfParts>
  <Manager>Гураков А.В.</Manager>
  <Company>ТСУР, ФДО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MS Excel</dc:subject>
  <dc:creator>Дружинин Константин Владимирович</dc:creator>
  <cp:keywords>01</cp:keywords>
  <cp:lastModifiedBy>Дружинин</cp:lastModifiedBy>
  <dcterms:created xsi:type="dcterms:W3CDTF">2022-10-28T07:59:33Z</dcterms:created>
  <dcterms:modified xsi:type="dcterms:W3CDTF">2022-11-01T06:52:47Z</dcterms:modified>
  <cp:category>оз-871П10-1</cp:category>
</cp:coreProperties>
</file>